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O9" i="1"/>
  <c r="O8" i="1"/>
  <c r="O7" i="1"/>
  <c r="O11" i="1"/>
  <c r="O15" i="1" s="1"/>
  <c r="O18" i="1" s="1"/>
  <c r="AE11" i="1"/>
  <c r="AD11" i="1"/>
  <c r="AC11" i="1"/>
  <c r="AB11" i="1"/>
  <c r="AA11" i="1"/>
  <c r="Z11" i="1"/>
  <c r="Y11" i="1"/>
  <c r="I17" i="1"/>
  <c r="N17" i="1" s="1"/>
  <c r="X11" i="1"/>
  <c r="H17" i="1" s="1"/>
  <c r="W11" i="1"/>
  <c r="G17" i="1"/>
  <c r="V11" i="1"/>
  <c r="F17" i="1"/>
  <c r="U11" i="1"/>
  <c r="E17" i="1" s="1"/>
  <c r="T11" i="1"/>
  <c r="I16" i="1" s="1"/>
  <c r="S11" i="1"/>
  <c r="H16" i="1"/>
  <c r="R11" i="1"/>
  <c r="G16" i="1"/>
  <c r="Q11" i="1"/>
  <c r="F16" i="1"/>
  <c r="P11" i="1"/>
  <c r="E16" i="1"/>
  <c r="M11" i="1"/>
  <c r="L11" i="1"/>
  <c r="K11" i="1"/>
  <c r="J11" i="1"/>
  <c r="I11" i="1"/>
  <c r="I15" i="1"/>
  <c r="H11" i="1"/>
  <c r="H15" i="1"/>
  <c r="G11" i="1"/>
  <c r="G15" i="1"/>
  <c r="F11" i="1"/>
  <c r="F15" i="1"/>
  <c r="E11" i="1"/>
  <c r="E15" i="1"/>
  <c r="D12" i="1"/>
  <c r="M15" i="1"/>
  <c r="G18" i="1"/>
  <c r="K16" i="1"/>
  <c r="L16" i="1"/>
  <c r="F18" i="1"/>
  <c r="K15" i="1"/>
  <c r="L15" i="1"/>
  <c r="N11" i="1"/>
  <c r="N15" i="1" s="1"/>
  <c r="E18" i="1" l="1"/>
  <c r="M17" i="1"/>
  <c r="K18" i="1"/>
  <c r="N16" i="1"/>
  <c r="I18" i="1"/>
  <c r="M16" i="1"/>
  <c r="K17" i="1"/>
  <c r="L17" i="1"/>
  <c r="H18" i="1"/>
  <c r="L18" i="1" s="1"/>
  <c r="N18" i="1" l="1"/>
  <c r="M18" i="1"/>
</calcChain>
</file>

<file path=xl/sharedStrings.xml><?xml version="1.0" encoding="utf-8"?>
<sst xmlns="http://schemas.openxmlformats.org/spreadsheetml/2006/main" count="93" uniqueCount="64">
  <si>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</si>
  <si>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</si>
  <si>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</si>
  <si>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</si>
  <si>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</si>
  <si>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</si>
  <si>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</si>
  <si>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</si>
  <si>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</si>
  <si>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</si>
  <si>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</si>
  <si>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</si>
  <si>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</si>
  <si>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</si>
  <si>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</si>
  <si>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</si>
  <si>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</si>
  <si>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</si>
  <si>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</si>
  <si>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</si>
  <si>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</si>
  <si>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</si>
  <si>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</si>
  <si>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</si>
  <si>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</si>
  <si>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</si>
  <si>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</si>
  <si>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</si>
  <si>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</si>
  <si>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</si>
  <si>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</si>
  <si>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</si>
  <si>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</si>
  <si>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</si>
  <si>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</si>
  <si>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</si>
  <si>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</si>
  <si>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</si>
  <si>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</si>
  <si>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</si>
  <si>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</si>
  <si>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Emilia Loukko</t>
  </si>
  <si>
    <t>27.4.1984</t>
  </si>
  <si>
    <t>KaKa</t>
  </si>
  <si>
    <t>suomensarja</t>
  </si>
  <si>
    <t>IK</t>
  </si>
  <si>
    <t>ykköspesis</t>
  </si>
  <si>
    <t>PeTo-Jussit</t>
  </si>
  <si>
    <t>karsintasarja</t>
  </si>
  <si>
    <t>10.</t>
  </si>
  <si>
    <t>4.</t>
  </si>
  <si>
    <t>2.</t>
  </si>
  <si>
    <t>jatkosarja ja play off</t>
  </si>
  <si>
    <t>KaKa = Kauhajoen Karhu  (1910)</t>
  </si>
  <si>
    <t>IK = Ilmajoen Kisailijat  (1921)</t>
  </si>
  <si>
    <t>PeTo-Jussit = PeTo-Jussit, Seinäjoki  (2004)</t>
  </si>
  <si>
    <t>16.08. 2005  PeTo-Jussit - HP  1-0  (1-1, 6-0)</t>
  </si>
  <si>
    <t xml:space="preserve">  19 v   3 kk 20 pv</t>
  </si>
  <si>
    <t>2.  ottelu</t>
  </si>
  <si>
    <t>20.08. 2005  SoJy - PeTo-Jussit  0-2  (0-7, 2-3)</t>
  </si>
  <si>
    <t>04.09. 2005  PeTo-Jussit - Turku-Pesis  2-0  (10-2, 3-0)</t>
  </si>
  <si>
    <t>5.  ottelu</t>
  </si>
  <si>
    <t xml:space="preserve">  18 v   3 kk 24 pv</t>
  </si>
  <si>
    <t xml:space="preserve">  18 v   4 kk   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</si>
</sst>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8" borderId="8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8" borderId="10" xfId="0" applyFont="1" applyFill="1" applyBorder="1"/>
    <xf numFmtId="0" fontId="3" fillId="8" borderId="11" xfId="0" applyFont="1" applyFill="1" applyBorder="1"/>
    <xf numFmtId="0" fontId="1" fillId="8" borderId="11" xfId="0" applyFont="1" applyFill="1" applyBorder="1"/>
    <xf numFmtId="0" fontId="1" fillId="8" borderId="11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9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8" customWidth="1"/>
    <col min="4" max="4" width="12.7109375" style="89" customWidth="1"/>
    <col min="5" max="12" width="5.7109375" style="89" customWidth="1"/>
    <col min="13" max="13" width="6.28515625" style="89" customWidth="1"/>
    <col min="14" max="14" width="8.28515625" style="89" customWidth="1"/>
    <col min="15" max="15" width="0.5703125" style="89" customWidth="1"/>
    <col min="16" max="23" width="5.7109375" style="89" customWidth="1"/>
    <col min="24" max="25" width="5.7109375" style="26" customWidth="1"/>
    <col min="26" max="26" width="6.140625" style="26" customWidth="1"/>
    <col min="27" max="27" width="6.28515625" style="26" customWidth="1"/>
    <col min="28" max="28" width="6.28515625" style="9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31">
        <v>2002</v>
      </c>
      <c r="C4" s="31"/>
      <c r="D4" s="32" t="s">
        <v>43</v>
      </c>
      <c r="E4" s="31"/>
      <c r="F4" s="33" t="s">
        <v>44</v>
      </c>
      <c r="G4" s="31"/>
      <c r="H4" s="31"/>
      <c r="I4" s="31"/>
      <c r="J4" s="31"/>
      <c r="K4" s="31"/>
      <c r="L4" s="31"/>
      <c r="M4" s="31"/>
      <c r="N4" s="34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35">
        <v>2003</v>
      </c>
      <c r="C5" s="35"/>
      <c r="D5" s="36" t="s">
        <v>45</v>
      </c>
      <c r="E5" s="35"/>
      <c r="F5" s="37" t="s">
        <v>46</v>
      </c>
      <c r="G5" s="92"/>
      <c r="H5" s="91"/>
      <c r="I5" s="35"/>
      <c r="J5" s="35"/>
      <c r="K5" s="35"/>
      <c r="L5" s="35"/>
      <c r="M5" s="35"/>
      <c r="N5" s="38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31">
        <v>2004</v>
      </c>
      <c r="C6" s="31"/>
      <c r="D6" s="32" t="s">
        <v>43</v>
      </c>
      <c r="E6" s="31"/>
      <c r="F6" s="33" t="s">
        <v>44</v>
      </c>
      <c r="G6" s="31"/>
      <c r="H6" s="31"/>
      <c r="I6" s="31"/>
      <c r="J6" s="31"/>
      <c r="K6" s="31"/>
      <c r="L6" s="31"/>
      <c r="M6" s="31"/>
      <c r="N6" s="34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2005</v>
      </c>
      <c r="C7" s="27" t="s">
        <v>49</v>
      </c>
      <c r="D7" s="28" t="s">
        <v>47</v>
      </c>
      <c r="E7" s="27">
        <v>20</v>
      </c>
      <c r="F7" s="27">
        <v>1</v>
      </c>
      <c r="G7" s="27">
        <v>1</v>
      </c>
      <c r="H7" s="27">
        <v>13</v>
      </c>
      <c r="I7" s="27">
        <v>52</v>
      </c>
      <c r="J7" s="27">
        <v>37</v>
      </c>
      <c r="K7" s="27">
        <v>9</v>
      </c>
      <c r="L7" s="27">
        <v>4</v>
      </c>
      <c r="M7" s="27">
        <v>2</v>
      </c>
      <c r="N7" s="29">
        <v>0.52</v>
      </c>
      <c r="O7" s="25">
        <f>PRODUCT(I7/N7)</f>
        <v>100</v>
      </c>
      <c r="P7" s="27"/>
      <c r="Q7" s="27"/>
      <c r="R7" s="27"/>
      <c r="S7" s="27"/>
      <c r="T7" s="27"/>
      <c r="U7" s="30">
        <v>6</v>
      </c>
      <c r="V7" s="30">
        <v>1</v>
      </c>
      <c r="W7" s="30">
        <v>2</v>
      </c>
      <c r="X7" s="30">
        <v>7</v>
      </c>
      <c r="Y7" s="30">
        <v>22</v>
      </c>
      <c r="Z7" s="27"/>
      <c r="AA7" s="27"/>
      <c r="AB7" s="27"/>
      <c r="AC7" s="27"/>
      <c r="AD7" s="27"/>
      <c r="AE7" s="27"/>
      <c r="AF7" s="39" t="s">
        <v>48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2006</v>
      </c>
      <c r="C8" s="27" t="s">
        <v>50</v>
      </c>
      <c r="D8" s="28" t="s">
        <v>47</v>
      </c>
      <c r="E8" s="27">
        <v>20</v>
      </c>
      <c r="F8" s="27">
        <v>1</v>
      </c>
      <c r="G8" s="27">
        <v>8</v>
      </c>
      <c r="H8" s="27">
        <v>14</v>
      </c>
      <c r="I8" s="27">
        <v>62</v>
      </c>
      <c r="J8" s="27">
        <v>34</v>
      </c>
      <c r="K8" s="27">
        <v>7</v>
      </c>
      <c r="L8" s="27">
        <v>12</v>
      </c>
      <c r="M8" s="27">
        <v>9</v>
      </c>
      <c r="N8" s="29">
        <v>0.52100000000000002</v>
      </c>
      <c r="O8" s="25">
        <f>PRODUCT(I8/N8)</f>
        <v>119.00191938579654</v>
      </c>
      <c r="P8" s="27">
        <v>11</v>
      </c>
      <c r="Q8" s="27">
        <v>0</v>
      </c>
      <c r="R8" s="27">
        <v>2</v>
      </c>
      <c r="S8" s="27">
        <v>6</v>
      </c>
      <c r="T8" s="27">
        <v>22</v>
      </c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 t="s">
        <v>52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2007</v>
      </c>
      <c r="C9" s="27" t="s">
        <v>51</v>
      </c>
      <c r="D9" s="28" t="s">
        <v>47</v>
      </c>
      <c r="E9" s="27">
        <v>20</v>
      </c>
      <c r="F9" s="27">
        <v>1</v>
      </c>
      <c r="G9" s="27">
        <v>7</v>
      </c>
      <c r="H9" s="27">
        <v>10</v>
      </c>
      <c r="I9" s="27">
        <v>47</v>
      </c>
      <c r="J9" s="27">
        <v>14</v>
      </c>
      <c r="K9" s="27">
        <v>12</v>
      </c>
      <c r="L9" s="27">
        <v>13</v>
      </c>
      <c r="M9" s="27">
        <v>8</v>
      </c>
      <c r="N9" s="29">
        <v>0.46500000000000002</v>
      </c>
      <c r="O9" s="25">
        <f>PRODUCT(I9/N9)</f>
        <v>101.07526881720429</v>
      </c>
      <c r="P9" s="27">
        <v>13</v>
      </c>
      <c r="Q9" s="27">
        <v>0</v>
      </c>
      <c r="R9" s="27">
        <v>3</v>
      </c>
      <c r="S9" s="27">
        <v>0</v>
      </c>
      <c r="T9" s="27">
        <v>24</v>
      </c>
      <c r="U9" s="30"/>
      <c r="V9" s="30"/>
      <c r="W9" s="30"/>
      <c r="X9" s="30"/>
      <c r="Y9" s="30"/>
      <c r="Z9" s="27"/>
      <c r="AA9" s="27"/>
      <c r="AB9" s="27"/>
      <c r="AC9" s="27"/>
      <c r="AD9" s="27">
        <v>1</v>
      </c>
      <c r="AE9" s="27"/>
      <c r="AF9" s="14" t="s">
        <v>52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2008</v>
      </c>
      <c r="C10" s="27" t="s">
        <v>50</v>
      </c>
      <c r="D10" s="28" t="s">
        <v>47</v>
      </c>
      <c r="E10" s="27">
        <v>20</v>
      </c>
      <c r="F10" s="27">
        <v>1</v>
      </c>
      <c r="G10" s="27">
        <v>3</v>
      </c>
      <c r="H10" s="27">
        <v>15</v>
      </c>
      <c r="I10" s="27">
        <v>51</v>
      </c>
      <c r="J10" s="27">
        <v>18</v>
      </c>
      <c r="K10" s="27">
        <v>11</v>
      </c>
      <c r="L10" s="27">
        <v>18</v>
      </c>
      <c r="M10" s="27">
        <v>4</v>
      </c>
      <c r="N10" s="29">
        <v>0.495</v>
      </c>
      <c r="O10" s="25">
        <f>PRODUCT(I10/N10)</f>
        <v>103.03030303030303</v>
      </c>
      <c r="P10" s="27">
        <v>13</v>
      </c>
      <c r="Q10" s="27">
        <v>1</v>
      </c>
      <c r="R10" s="27">
        <v>4</v>
      </c>
      <c r="S10" s="27">
        <v>3</v>
      </c>
      <c r="T10" s="27">
        <v>29</v>
      </c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 t="s">
        <v>52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80</v>
      </c>
      <c r="F11" s="19">
        <f t="shared" si="0"/>
        <v>4</v>
      </c>
      <c r="G11" s="19">
        <f t="shared" si="0"/>
        <v>19</v>
      </c>
      <c r="H11" s="19">
        <f t="shared" si="0"/>
        <v>52</v>
      </c>
      <c r="I11" s="19">
        <f t="shared" si="0"/>
        <v>212</v>
      </c>
      <c r="J11" s="19">
        <f t="shared" si="0"/>
        <v>103</v>
      </c>
      <c r="K11" s="19">
        <f t="shared" si="0"/>
        <v>39</v>
      </c>
      <c r="L11" s="19">
        <f t="shared" si="0"/>
        <v>47</v>
      </c>
      <c r="M11" s="19">
        <f t="shared" si="0"/>
        <v>23</v>
      </c>
      <c r="N11" s="40">
        <f>PRODUCT(I11/O11)</f>
        <v>0.50105470688322551</v>
      </c>
      <c r="O11" s="41">
        <f t="shared" ref="O11:AE11" si="1">SUM(O4:O10)</f>
        <v>423.1074912333039</v>
      </c>
      <c r="P11" s="19">
        <f t="shared" si="1"/>
        <v>37</v>
      </c>
      <c r="Q11" s="19">
        <f t="shared" si="1"/>
        <v>1</v>
      </c>
      <c r="R11" s="19">
        <f t="shared" si="1"/>
        <v>9</v>
      </c>
      <c r="S11" s="19">
        <f t="shared" si="1"/>
        <v>9</v>
      </c>
      <c r="T11" s="19">
        <f t="shared" si="1"/>
        <v>75</v>
      </c>
      <c r="U11" s="19">
        <f t="shared" si="1"/>
        <v>6</v>
      </c>
      <c r="V11" s="19">
        <f t="shared" si="1"/>
        <v>1</v>
      </c>
      <c r="W11" s="19">
        <f t="shared" si="1"/>
        <v>2</v>
      </c>
      <c r="X11" s="19">
        <f t="shared" si="1"/>
        <v>7</v>
      </c>
      <c r="Y11" s="19">
        <f t="shared" si="1"/>
        <v>22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1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8" t="s">
        <v>2</v>
      </c>
      <c r="C12" s="42"/>
      <c r="D12" s="43">
        <f>SUM(F11:H11)+((I11-F11-G11)/3)+(E11/3)+(Z11*25)+(AA11*25)+(AB11*10)+(AC11*25)+(AD11*20)+(AE11*15)</f>
        <v>184.66666666666666</v>
      </c>
      <c r="E12" s="1"/>
      <c r="F12" s="1"/>
      <c r="G12" s="1"/>
      <c r="H12" s="1"/>
      <c r="I12" s="1"/>
      <c r="J12" s="1"/>
      <c r="K12" s="1"/>
      <c r="L12" s="1"/>
      <c r="M12" s="1"/>
      <c r="N12" s="4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5"/>
      <c r="AC12" s="1"/>
      <c r="AD12" s="45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44"/>
      <c r="O13" s="46"/>
      <c r="P13" s="1"/>
      <c r="Q13" s="47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1"/>
      <c r="AE13" s="1"/>
      <c r="AF13" s="48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9"/>
      <c r="D14" s="49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40" t="s">
        <v>38</v>
      </c>
      <c r="O14" s="25"/>
      <c r="P14" s="50" t="s">
        <v>33</v>
      </c>
      <c r="Q14" s="13"/>
      <c r="R14" s="13"/>
      <c r="S14" s="13"/>
      <c r="T14" s="51"/>
      <c r="U14" s="51"/>
      <c r="V14" s="51"/>
      <c r="W14" s="51"/>
      <c r="X14" s="51"/>
      <c r="Y14" s="13"/>
      <c r="Z14" s="13"/>
      <c r="AA14" s="13"/>
      <c r="AB14" s="12"/>
      <c r="AC14" s="13"/>
      <c r="AD14" s="13"/>
      <c r="AE14" s="13"/>
      <c r="AF14" s="52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0" t="s">
        <v>17</v>
      </c>
      <c r="C15" s="13"/>
      <c r="D15" s="53"/>
      <c r="E15" s="27">
        <f>PRODUCT(E11)</f>
        <v>80</v>
      </c>
      <c r="F15" s="27">
        <f>PRODUCT(F11)</f>
        <v>4</v>
      </c>
      <c r="G15" s="27">
        <f>PRODUCT(G11)</f>
        <v>19</v>
      </c>
      <c r="H15" s="27">
        <f>PRODUCT(H11)</f>
        <v>52</v>
      </c>
      <c r="I15" s="27">
        <f>PRODUCT(I11)</f>
        <v>212</v>
      </c>
      <c r="J15" s="1"/>
      <c r="K15" s="54">
        <f>PRODUCT((F15+G15)/E15)</f>
        <v>0.28749999999999998</v>
      </c>
      <c r="L15" s="54">
        <f>PRODUCT(H15/E15)</f>
        <v>0.65</v>
      </c>
      <c r="M15" s="54">
        <f>PRODUCT(I15/E15)</f>
        <v>2.65</v>
      </c>
      <c r="N15" s="29">
        <f>PRODUCT(N11)</f>
        <v>0.50105470688322551</v>
      </c>
      <c r="O15" s="25">
        <f>PRODUCT(O11)</f>
        <v>423.1074912333039</v>
      </c>
      <c r="P15" s="55" t="s">
        <v>34</v>
      </c>
      <c r="Q15" s="56"/>
      <c r="R15" s="56"/>
      <c r="S15" s="57" t="s">
        <v>56</v>
      </c>
      <c r="T15" s="57"/>
      <c r="U15" s="57"/>
      <c r="V15" s="57"/>
      <c r="W15" s="57"/>
      <c r="X15" s="57"/>
      <c r="Y15" s="57"/>
      <c r="Z15" s="57"/>
      <c r="AA15" s="57"/>
      <c r="AB15" s="58"/>
      <c r="AC15" s="57"/>
      <c r="AD15" s="59" t="s">
        <v>39</v>
      </c>
      <c r="AE15" s="59"/>
      <c r="AF15" s="60" t="s">
        <v>57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1" t="s">
        <v>18</v>
      </c>
      <c r="C16" s="62"/>
      <c r="D16" s="63"/>
      <c r="E16" s="27">
        <f>PRODUCT(P11)</f>
        <v>37</v>
      </c>
      <c r="F16" s="27">
        <f>PRODUCT(Q11)</f>
        <v>1</v>
      </c>
      <c r="G16" s="27">
        <f>PRODUCT(R11)</f>
        <v>9</v>
      </c>
      <c r="H16" s="27">
        <f>PRODUCT(S11)</f>
        <v>9</v>
      </c>
      <c r="I16" s="27">
        <f>PRODUCT(T11)</f>
        <v>75</v>
      </c>
      <c r="J16" s="1"/>
      <c r="K16" s="54">
        <f>PRODUCT((F16+G16)/E16)</f>
        <v>0.27027027027027029</v>
      </c>
      <c r="L16" s="54">
        <f>PRODUCT(H16/E16)</f>
        <v>0.24324324324324326</v>
      </c>
      <c r="M16" s="54">
        <f>PRODUCT(I16/E16)</f>
        <v>2.0270270270270272</v>
      </c>
      <c r="N16" s="29">
        <f>PRODUCT(I16/O16)</f>
        <v>0.38461538461538464</v>
      </c>
      <c r="O16" s="64">
        <v>195</v>
      </c>
      <c r="P16" s="65" t="s">
        <v>35</v>
      </c>
      <c r="Q16" s="66"/>
      <c r="R16" s="66"/>
      <c r="S16" s="67" t="s">
        <v>59</v>
      </c>
      <c r="T16" s="67"/>
      <c r="U16" s="67"/>
      <c r="V16" s="67"/>
      <c r="W16" s="67"/>
      <c r="X16" s="67"/>
      <c r="Y16" s="67"/>
      <c r="Z16" s="67"/>
      <c r="AA16" s="67"/>
      <c r="AB16" s="68"/>
      <c r="AC16" s="67"/>
      <c r="AD16" s="69" t="s">
        <v>58</v>
      </c>
      <c r="AE16" s="69"/>
      <c r="AF16" s="70" t="s">
        <v>62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71" t="s">
        <v>19</v>
      </c>
      <c r="C17" s="72"/>
      <c r="D17" s="73"/>
      <c r="E17" s="30">
        <f>PRODUCT(U11)</f>
        <v>6</v>
      </c>
      <c r="F17" s="30">
        <f>PRODUCT(V11)</f>
        <v>1</v>
      </c>
      <c r="G17" s="30">
        <f>PRODUCT(W11)</f>
        <v>2</v>
      </c>
      <c r="H17" s="30">
        <f>PRODUCT(X11)</f>
        <v>7</v>
      </c>
      <c r="I17" s="30">
        <f>PRODUCT(Y11)</f>
        <v>22</v>
      </c>
      <c r="J17" s="1"/>
      <c r="K17" s="74">
        <f>PRODUCT((F17+G17)/E17)</f>
        <v>0.5</v>
      </c>
      <c r="L17" s="74">
        <f>PRODUCT(H17/E17)</f>
        <v>1.1666666666666667</v>
      </c>
      <c r="M17" s="74">
        <f>PRODUCT(I17/E17)</f>
        <v>3.6666666666666665</v>
      </c>
      <c r="N17" s="75">
        <f>PRODUCT(I17/O17)</f>
        <v>0.6875</v>
      </c>
      <c r="O17" s="25">
        <v>32</v>
      </c>
      <c r="P17" s="65" t="s">
        <v>36</v>
      </c>
      <c r="Q17" s="66"/>
      <c r="R17" s="66"/>
      <c r="S17" s="67" t="s">
        <v>56</v>
      </c>
      <c r="T17" s="67"/>
      <c r="U17" s="67"/>
      <c r="V17" s="67"/>
      <c r="W17" s="67"/>
      <c r="X17" s="67"/>
      <c r="Y17" s="67"/>
      <c r="Z17" s="67"/>
      <c r="AA17" s="67"/>
      <c r="AB17" s="68"/>
      <c r="AC17" s="67"/>
      <c r="AD17" s="69" t="s">
        <v>39</v>
      </c>
      <c r="AE17" s="69"/>
      <c r="AF17" s="70" t="s">
        <v>57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76" t="s">
        <v>20</v>
      </c>
      <c r="C18" s="77"/>
      <c r="D18" s="78"/>
      <c r="E18" s="19">
        <f>SUM(E15:E17)</f>
        <v>123</v>
      </c>
      <c r="F18" s="19">
        <f>SUM(F15:F17)</f>
        <v>6</v>
      </c>
      <c r="G18" s="19">
        <f>SUM(G15:G17)</f>
        <v>30</v>
      </c>
      <c r="H18" s="19">
        <f>SUM(H15:H17)</f>
        <v>68</v>
      </c>
      <c r="I18" s="19">
        <f>SUM(I15:I17)</f>
        <v>309</v>
      </c>
      <c r="J18" s="1"/>
      <c r="K18" s="79">
        <f>PRODUCT((F18+G18)/E18)</f>
        <v>0.29268292682926828</v>
      </c>
      <c r="L18" s="79">
        <f>PRODUCT(H18/E18)</f>
        <v>0.55284552845528456</v>
      </c>
      <c r="M18" s="79">
        <f>PRODUCT(I18/E18)</f>
        <v>2.5121951219512195</v>
      </c>
      <c r="N18" s="40">
        <f>PRODUCT(I18/O18)</f>
        <v>0.47530601349294288</v>
      </c>
      <c r="O18" s="25">
        <f>SUM(O15:O17)</f>
        <v>650.1074912333039</v>
      </c>
      <c r="P18" s="80" t="s">
        <v>37</v>
      </c>
      <c r="Q18" s="81"/>
      <c r="R18" s="81"/>
      <c r="S18" s="82" t="s">
        <v>60</v>
      </c>
      <c r="T18" s="82"/>
      <c r="U18" s="82"/>
      <c r="V18" s="82"/>
      <c r="W18" s="82"/>
      <c r="X18" s="82"/>
      <c r="Y18" s="82"/>
      <c r="Z18" s="82"/>
      <c r="AA18" s="82"/>
      <c r="AB18" s="83"/>
      <c r="AC18" s="82"/>
      <c r="AD18" s="84" t="s">
        <v>61</v>
      </c>
      <c r="AE18" s="84"/>
      <c r="AF18" s="85" t="s">
        <v>63</v>
      </c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45"/>
      <c r="C19" s="45"/>
      <c r="D19" s="45"/>
      <c r="E19" s="45"/>
      <c r="F19" s="45"/>
      <c r="G19" s="45"/>
      <c r="H19" s="45"/>
      <c r="I19" s="45"/>
      <c r="J19" s="1"/>
      <c r="K19" s="45"/>
      <c r="L19" s="45"/>
      <c r="M19" s="45"/>
      <c r="N19" s="44"/>
      <c r="O19" s="25"/>
      <c r="P19" s="1"/>
      <c r="Q19" s="47"/>
      <c r="R19" s="1"/>
      <c r="S19" s="1"/>
      <c r="T19" s="25"/>
      <c r="U19" s="25"/>
      <c r="V19" s="86"/>
      <c r="W19" s="1"/>
      <c r="X19" s="1"/>
      <c r="Y19" s="1"/>
      <c r="Z19" s="1"/>
      <c r="AA19" s="1"/>
      <c r="AB19" s="25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40</v>
      </c>
      <c r="C20" s="1"/>
      <c r="D20" s="1" t="s">
        <v>53</v>
      </c>
      <c r="E20" s="1"/>
      <c r="F20" s="25"/>
      <c r="G20" s="1"/>
      <c r="H20" s="1"/>
      <c r="I20" s="1"/>
      <c r="J20" s="1"/>
      <c r="K20" s="1"/>
      <c r="L20" s="1"/>
      <c r="M20" s="1"/>
      <c r="N20" s="47"/>
      <c r="O20" s="25"/>
      <c r="P20" s="1"/>
      <c r="Q20" s="47"/>
      <c r="R20" s="1"/>
      <c r="S20" s="1"/>
      <c r="T20" s="25"/>
      <c r="U20" s="25"/>
      <c r="V20" s="86"/>
      <c r="W20" s="1"/>
      <c r="X20" s="1"/>
      <c r="Y20" s="1"/>
      <c r="Z20" s="1"/>
      <c r="AA20" s="1"/>
      <c r="AB20" s="25"/>
      <c r="AC20" s="1"/>
      <c r="AD20" s="1"/>
      <c r="AE20" s="1"/>
      <c r="AF20" s="4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54</v>
      </c>
      <c r="E21" s="1"/>
      <c r="F21" s="25"/>
      <c r="G21" s="1"/>
      <c r="H21" s="1"/>
      <c r="I21" s="1"/>
      <c r="J21" s="1"/>
      <c r="K21" s="1"/>
      <c r="L21" s="1"/>
      <c r="M21" s="1"/>
      <c r="N21" s="47"/>
      <c r="O21" s="25"/>
      <c r="P21" s="1"/>
      <c r="Q21" s="47"/>
      <c r="R21" s="1"/>
      <c r="S21" s="1"/>
      <c r="T21" s="25"/>
      <c r="U21" s="25"/>
      <c r="V21" s="86"/>
      <c r="W21" s="1"/>
      <c r="X21" s="1"/>
      <c r="Y21" s="1"/>
      <c r="Z21" s="1"/>
      <c r="AA21" s="1"/>
      <c r="AB21" s="25"/>
      <c r="AC21" s="1"/>
      <c r="AD21" s="1"/>
      <c r="AE21" s="1"/>
      <c r="AF21" s="48"/>
      <c r="AG21" s="24"/>
      <c r="AH21" s="9"/>
      <c r="AI21" s="9"/>
      <c r="AJ21" s="9"/>
      <c r="AK21" s="9"/>
      <c r="AL21" s="9"/>
    </row>
    <row r="22" spans="1:38" ht="15" customHeight="1" x14ac:dyDescent="0.25">
      <c r="A22" s="48"/>
      <c r="B22" s="48"/>
      <c r="C22" s="48"/>
      <c r="D22" s="1" t="s">
        <v>55</v>
      </c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24"/>
      <c r="AH22" s="9"/>
      <c r="AI22" s="9"/>
      <c r="AJ22" s="9"/>
      <c r="AK22" s="9"/>
      <c r="AL22" s="9"/>
    </row>
    <row r="23" spans="1:38" ht="15" customHeight="1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24"/>
      <c r="AH23" s="9"/>
      <c r="AI23" s="9"/>
      <c r="AJ23" s="9"/>
      <c r="AK23" s="9"/>
      <c r="AL23" s="9"/>
    </row>
    <row r="24" spans="1:38" ht="15" customHeight="1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24"/>
      <c r="AH24" s="9"/>
      <c r="AI24" s="9"/>
      <c r="AJ24" s="9"/>
      <c r="AK24" s="9"/>
      <c r="AL24" s="9"/>
    </row>
    <row r="25" spans="1:38" s="87" customFormat="1" ht="15" customHeight="1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24"/>
      <c r="AH25" s="9"/>
      <c r="AI25" s="9"/>
      <c r="AJ25" s="9"/>
      <c r="AK25" s="9"/>
      <c r="AL25" s="9"/>
    </row>
    <row r="26" spans="1:38" s="87" customFormat="1" ht="15" customHeight="1" x14ac:dyDescent="0.25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24"/>
      <c r="AH26" s="9"/>
      <c r="AI26" s="9"/>
      <c r="AJ26" s="9"/>
      <c r="AK26" s="9"/>
      <c r="AL26" s="9"/>
    </row>
    <row r="27" spans="1:38" s="87" customFormat="1" ht="15" customHeight="1" x14ac:dyDescent="0.25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24"/>
      <c r="AH27" s="9"/>
      <c r="AI27" s="9"/>
      <c r="AJ27" s="9"/>
      <c r="AK27" s="9"/>
      <c r="AL27" s="9"/>
    </row>
    <row r="28" spans="1:38" s="87" customFormat="1" ht="15" customHeight="1" x14ac:dyDescent="0.25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24"/>
      <c r="AH28" s="9"/>
      <c r="AI28" s="9"/>
      <c r="AJ28" s="9"/>
      <c r="AK28" s="9"/>
      <c r="AL28" s="9"/>
    </row>
    <row r="29" spans="1:38" s="87" customFormat="1" ht="15" customHeight="1" x14ac:dyDescent="0.25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24"/>
      <c r="AH29" s="9"/>
      <c r="AI29" s="9"/>
      <c r="AJ29" s="9"/>
      <c r="AK29" s="9"/>
      <c r="AL29" s="9"/>
    </row>
    <row r="30" spans="1:38" s="87" customFormat="1" ht="15" customHeight="1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24"/>
      <c r="AH30" s="9"/>
      <c r="AI30" s="9"/>
      <c r="AJ30" s="9"/>
      <c r="AK30" s="9"/>
      <c r="AL30" s="9"/>
    </row>
    <row r="31" spans="1:38" s="87" customFormat="1" ht="15" customHeight="1" x14ac:dyDescent="0.2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24"/>
      <c r="AH31" s="9"/>
      <c r="AI31" s="9"/>
      <c r="AJ31" s="9"/>
      <c r="AK31" s="9"/>
      <c r="AL31" s="9"/>
    </row>
    <row r="32" spans="1:38" s="87" customFormat="1" ht="15" customHeight="1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24"/>
      <c r="AH32" s="9"/>
      <c r="AI32" s="9"/>
      <c r="AJ32" s="9"/>
      <c r="AK32" s="9"/>
      <c r="AL32" s="9"/>
    </row>
    <row r="33" spans="1:38" s="87" customFormat="1" ht="15" customHeight="1" x14ac:dyDescent="0.25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24"/>
      <c r="AH33" s="9"/>
      <c r="AI33" s="9"/>
      <c r="AJ33" s="9"/>
      <c r="AK33" s="9"/>
      <c r="AL33" s="9"/>
    </row>
    <row r="34" spans="1:38" s="87" customFormat="1" ht="15" customHeight="1" x14ac:dyDescent="0.25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24"/>
      <c r="AH34" s="9"/>
      <c r="AI34" s="9"/>
      <c r="AJ34" s="9"/>
      <c r="AK34" s="9"/>
      <c r="AL34" s="9"/>
    </row>
    <row r="35" spans="1:38" s="87" customFormat="1" ht="15" customHeight="1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24"/>
      <c r="AH35" s="9"/>
      <c r="AI35" s="9"/>
      <c r="AJ35" s="9"/>
      <c r="AK35" s="9"/>
      <c r="AL35" s="9"/>
    </row>
    <row r="36" spans="1:38" s="87" customFormat="1" ht="15" customHeight="1" x14ac:dyDescent="0.25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24"/>
      <c r="AH36" s="9"/>
      <c r="AI36" s="9"/>
      <c r="AJ36" s="9"/>
      <c r="AK36" s="9"/>
      <c r="AL36" s="9"/>
    </row>
    <row r="37" spans="1:38" s="87" customFormat="1" ht="15" customHeight="1" x14ac:dyDescent="0.2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24"/>
      <c r="AH37" s="9"/>
      <c r="AI37" s="9"/>
      <c r="AJ37" s="9"/>
      <c r="AK37" s="9"/>
      <c r="AL37" s="9"/>
    </row>
    <row r="38" spans="1:38" s="87" customFormat="1" ht="15" customHeight="1" x14ac:dyDescent="0.25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24"/>
      <c r="AH38" s="9"/>
      <c r="AI38" s="9"/>
      <c r="AJ38" s="9"/>
      <c r="AK38" s="9"/>
      <c r="AL38" s="9"/>
    </row>
    <row r="39" spans="1:38" s="87" customFormat="1" ht="15" customHeight="1" x14ac:dyDescent="0.25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24"/>
      <c r="AH39" s="9"/>
      <c r="AI39" s="9"/>
      <c r="AJ39" s="9"/>
      <c r="AK39" s="9"/>
      <c r="AL39" s="9"/>
    </row>
    <row r="40" spans="1:38" s="87" customFormat="1" ht="15" customHeight="1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24"/>
      <c r="AH40" s="9"/>
      <c r="AI40" s="9"/>
      <c r="AJ40" s="9"/>
      <c r="AK40" s="9"/>
      <c r="AL40" s="9"/>
    </row>
    <row r="41" spans="1:38" s="87" customFormat="1" ht="15" customHeight="1" x14ac:dyDescent="0.2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24"/>
      <c r="AH41" s="9"/>
      <c r="AI41" s="9"/>
      <c r="AJ41" s="9"/>
      <c r="AK41" s="9"/>
      <c r="AL41" s="9"/>
    </row>
    <row r="42" spans="1:38" s="87" customFormat="1" ht="15" customHeight="1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24"/>
      <c r="AH42" s="9"/>
      <c r="AI42" s="9"/>
      <c r="AJ42" s="9"/>
      <c r="AK42" s="9"/>
      <c r="AL42" s="9"/>
    </row>
    <row r="43" spans="1:38" s="87" customFormat="1" ht="15" customHeight="1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24"/>
      <c r="AH43" s="9"/>
      <c r="AI43" s="9"/>
      <c r="AJ43" s="9"/>
      <c r="AK43" s="9"/>
      <c r="AL43" s="9"/>
    </row>
    <row r="44" spans="1:38" s="87" customFormat="1" ht="15" customHeight="1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24"/>
      <c r="AH44" s="9"/>
      <c r="AI44" s="9"/>
      <c r="AJ44" s="9"/>
      <c r="AK44" s="9"/>
      <c r="AL44" s="9"/>
    </row>
    <row r="45" spans="1:38" s="87" customFormat="1" ht="15" customHeight="1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24"/>
      <c r="AH45" s="9"/>
      <c r="AI45" s="9"/>
      <c r="AJ45" s="9"/>
      <c r="AK45" s="9"/>
      <c r="AL45" s="9"/>
    </row>
    <row r="46" spans="1:38" s="87" customFormat="1" ht="15" customHeight="1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24"/>
      <c r="AH46" s="9"/>
      <c r="AI46" s="9"/>
      <c r="AJ46" s="9"/>
      <c r="AK46" s="9"/>
      <c r="AL4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2019-01-25T12:36:11Z</dcterms:modified>
</cp:coreProperties>
</file>